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olicyResearch\Grants\Administrative\Office Web pages\Updated web documents\"/>
    </mc:Choice>
  </mc:AlternateContent>
  <bookViews>
    <workbookView xWindow="0" yWindow="45" windowWidth="19095" windowHeight="12840"/>
  </bookViews>
  <sheets>
    <sheet name="Budget Justification" sheetId="2" r:id="rId1"/>
    <sheet name="Budget in-kind (2)" sheetId="4" r:id="rId2"/>
  </sheets>
  <definedNames>
    <definedName name="_xlnm.Print_Titles" localSheetId="0">'Budget Justification'!$2:$2</definedName>
  </definedNames>
  <calcPr calcId="162913"/>
</workbook>
</file>

<file path=xl/calcChain.xml><?xml version="1.0" encoding="utf-8"?>
<calcChain xmlns="http://schemas.openxmlformats.org/spreadsheetml/2006/main">
  <c r="F31" i="4" l="1"/>
  <c r="E31" i="4"/>
  <c r="D31" i="4"/>
  <c r="C31" i="4"/>
  <c r="B31" i="4"/>
  <c r="G30" i="4"/>
  <c r="G29" i="4"/>
  <c r="G26" i="4"/>
  <c r="G25" i="4"/>
  <c r="G24" i="4"/>
  <c r="G21" i="4"/>
  <c r="G20" i="4"/>
  <c r="G19" i="4"/>
  <c r="G18" i="4"/>
  <c r="F16" i="4"/>
  <c r="E16" i="4"/>
  <c r="D16" i="4"/>
  <c r="C16" i="4"/>
  <c r="B16" i="4"/>
  <c r="F9" i="4"/>
  <c r="E9" i="4"/>
  <c r="D9" i="4"/>
  <c r="C9" i="4"/>
  <c r="B9" i="4"/>
  <c r="D34" i="2"/>
  <c r="B34" i="2"/>
  <c r="J34" i="2"/>
  <c r="J27" i="2"/>
  <c r="H34" i="2"/>
  <c r="H27" i="2"/>
  <c r="F34" i="2"/>
  <c r="F27" i="2"/>
  <c r="D27" i="2"/>
  <c r="B27" i="2"/>
  <c r="L39" i="2"/>
  <c r="B20" i="2"/>
  <c r="C20" i="2"/>
  <c r="D20" i="2"/>
  <c r="E20" i="2"/>
  <c r="F20" i="2"/>
  <c r="G20" i="2"/>
  <c r="H20" i="2"/>
  <c r="I20" i="2"/>
  <c r="J20" i="2"/>
  <c r="L33" i="2"/>
  <c r="C34" i="2"/>
  <c r="L34" i="2" s="1"/>
  <c r="E34" i="2"/>
  <c r="G34" i="2"/>
  <c r="I34" i="2"/>
  <c r="L30" i="2"/>
  <c r="C27" i="2"/>
  <c r="E27" i="2"/>
  <c r="E37" i="2" s="1"/>
  <c r="G27" i="2"/>
  <c r="I27" i="2"/>
  <c r="I37" i="2" s="1"/>
  <c r="L29" i="2"/>
  <c r="L22" i="2"/>
  <c r="L15" i="2"/>
  <c r="L14" i="2"/>
  <c r="D12" i="2"/>
  <c r="F12" i="2"/>
  <c r="H12" i="2"/>
  <c r="L12" i="2" s="1"/>
  <c r="J12" i="2"/>
  <c r="J37" i="2" s="1"/>
  <c r="B7" i="2"/>
  <c r="D7" i="2" s="1"/>
  <c r="F7" i="2"/>
  <c r="H7" i="2"/>
  <c r="J7" i="2"/>
  <c r="B12" i="2"/>
  <c r="B37" i="2" s="1"/>
  <c r="B40" i="2" s="1"/>
  <c r="K27" i="2"/>
  <c r="K34" i="2"/>
  <c r="K37" i="2" s="1"/>
  <c r="K20" i="2"/>
  <c r="B34" i="4"/>
  <c r="C34" i="4"/>
  <c r="C35" i="4" s="1"/>
  <c r="D34" i="4"/>
  <c r="E34" i="4"/>
  <c r="F34" i="4"/>
  <c r="F35" i="4"/>
  <c r="G4" i="4"/>
  <c r="G5" i="4"/>
  <c r="G6" i="4"/>
  <c r="G7" i="4"/>
  <c r="G8" i="4"/>
  <c r="G11" i="4"/>
  <c r="G12" i="4"/>
  <c r="G13" i="4"/>
  <c r="G14" i="4"/>
  <c r="G15" i="4"/>
  <c r="B22" i="4"/>
  <c r="C22" i="4"/>
  <c r="D22" i="4"/>
  <c r="E22" i="4"/>
  <c r="F22" i="4"/>
  <c r="B27" i="4"/>
  <c r="G27" i="4" s="1"/>
  <c r="C27" i="4"/>
  <c r="D27" i="4"/>
  <c r="E27" i="4"/>
  <c r="E35" i="4" s="1"/>
  <c r="G31" i="4"/>
  <c r="G9" i="4" l="1"/>
  <c r="C37" i="2"/>
  <c r="F37" i="2"/>
  <c r="F40" i="2" s="1"/>
  <c r="H37" i="2"/>
  <c r="H40" i="2" s="1"/>
  <c r="G16" i="4"/>
  <c r="G22" i="4"/>
  <c r="L20" i="2"/>
  <c r="L27" i="2"/>
  <c r="D35" i="4"/>
  <c r="G34" i="4"/>
  <c r="G37" i="2"/>
  <c r="J40" i="2"/>
  <c r="D37" i="2"/>
  <c r="D40" i="2" s="1"/>
  <c r="L7" i="2"/>
  <c r="G35" i="4"/>
  <c r="B35" i="4"/>
  <c r="L37" i="2" l="1"/>
  <c r="L40" i="2" s="1"/>
</calcChain>
</file>

<file path=xl/sharedStrings.xml><?xml version="1.0" encoding="utf-8"?>
<sst xmlns="http://schemas.openxmlformats.org/spreadsheetml/2006/main" count="82" uniqueCount="54">
  <si>
    <t>Budget Category</t>
  </si>
  <si>
    <t>Total</t>
  </si>
  <si>
    <t>Subtotal Personnel</t>
  </si>
  <si>
    <t>Subtotal Travel</t>
  </si>
  <si>
    <t>Subtotal Contractual</t>
  </si>
  <si>
    <t>Requested</t>
  </si>
  <si>
    <t>In-Kind</t>
  </si>
  <si>
    <t>Subtotal Fringe</t>
  </si>
  <si>
    <t>PERSONNEL</t>
  </si>
  <si>
    <t>FRINGE BENEFITS</t>
  </si>
  <si>
    <t>TRAVEL</t>
  </si>
  <si>
    <t>SUPPLIES</t>
  </si>
  <si>
    <t>CONTRACTUAL</t>
  </si>
  <si>
    <t>TOTAL DIRECT COSTS</t>
  </si>
  <si>
    <r>
      <t>INDIRECT COST</t>
    </r>
    <r>
      <rPr>
        <sz val="11"/>
        <rFont val="Times New Roman"/>
        <family val="1"/>
      </rPr>
      <t xml:space="preserve"> SCDE's approved unrestricted rate of 2% (with $25,000 contractual caps)</t>
    </r>
  </si>
  <si>
    <t>TOTAL COSTS</t>
  </si>
  <si>
    <t>Year 1</t>
  </si>
  <si>
    <t>OTHER</t>
  </si>
  <si>
    <t>Subtotal Other</t>
  </si>
  <si>
    <t>Year 2</t>
  </si>
  <si>
    <t>Year 3</t>
  </si>
  <si>
    <t>Year 4</t>
  </si>
  <si>
    <t>Year 5</t>
  </si>
  <si>
    <t>Subtotal Supplies</t>
  </si>
  <si>
    <t>Marlene Metts, Office Director-Office oversight</t>
  </si>
  <si>
    <t>Mary Etta Taylor-Assist with SIM training</t>
  </si>
  <si>
    <t>John Payne-assist with evaluation and researdch</t>
  </si>
  <si>
    <t>Michelle Bishop Program coordinator-oversee implementation of Project</t>
  </si>
  <si>
    <t>In-Kind Total</t>
  </si>
  <si>
    <t>Travel for Post-secondary coach to attend PD from NSTAAC in Charlotte, NC as part of OEC team Hotel 3 nights @ $145; mileage 208 miles  x .5o/mile;  per diem 3 day $32/day</t>
  </si>
  <si>
    <t xml:space="preserve">LCD projector for use of program to assist with statewide PD X20 digital projector 200 Lumens, XGA </t>
  </si>
  <si>
    <t>Robert Compton- Assist with Post-secondary training</t>
  </si>
  <si>
    <t xml:space="preserve">Travel for regional coaches to visit schools inside 50 mile radius for technical assistance. Travel costs based on estimates of other regional coaches in similar positions withing agency. </t>
  </si>
  <si>
    <t xml:space="preserve">Travel for Preschool coach to attend NECTAC conference,  roundtrip flight from Columbia, SC to Washington DC area  ($500), and  lodging ($230/night for 3 nights) and per diem rates (3 days at $32/day) </t>
  </si>
  <si>
    <t>Travel for steering committee members to attend meetings (9 members not from Columbia) 2 face to face per year 120 miles @ .50/mile for 9 members</t>
  </si>
  <si>
    <t>Office phone for PD</t>
  </si>
  <si>
    <t xml:space="preserve">Meeting room space for steering committee meetings, coaches meetings 9approx. 10 meetings/year) </t>
  </si>
  <si>
    <t xml:space="preserve">Subgrant to Pro-Parents to provide parent training sessions to Tier 1 schools (42 total workshops - 2 workshops/month for 3 districts for 7 months) and provide follow up assistance to families and schools.  </t>
  </si>
  <si>
    <t>PD travel - Project Director travel will encompass visits to schools. Approximately $120/roundtrip to sites (240 miles x .50/mile) x 22 trips. 10 trips with hotel nights ($100/night) and 10 days per diem ($32).</t>
  </si>
  <si>
    <t>PD and one other to attend USED required meeting; estimate includes roundtrip flight from Columbia, SC to Washington DC ($500), lodging ($230/night for 3 nights), and per diem rates (3 days at $32/day) for 2 people. Estimates are increased 4% each year to comer anticipated cost increases.</t>
  </si>
  <si>
    <r>
      <t xml:space="preserve">University of South Carolina, Office of Program Evaluation.  To serve as evaluator for </t>
    </r>
    <r>
      <rPr>
        <i/>
        <sz val="11"/>
        <rFont val="Times New Roman"/>
        <family val="1"/>
      </rPr>
      <t xml:space="preserve">SC Gateways </t>
    </r>
    <r>
      <rPr>
        <sz val="11"/>
        <rFont val="Times New Roman"/>
        <family val="1"/>
      </rPr>
      <t>to include: Establish targets for performance measures, develop GAS instruments, collect and analyze GAS data, develop protocols for focus group interviews, analyze data, and compile and present year end evaluation findings.</t>
    </r>
  </si>
  <si>
    <t>Cell phone allowance for PD and coaches (6 total) estimated at $100/mo to offset costs of cellphone and internet capabilities. Cost of phone Year 1, $200.</t>
  </si>
  <si>
    <t xml:space="preserve">Office supplies for 6 program staff at $150/month ($25/person/mo.). Supplies include flash drives, paper, toner, CDs for data storage and archiving, and folders. </t>
  </si>
  <si>
    <t>Michelle Bishop: Program Coordinator - oversee implementation of SC Gateways (15% of time at salary of $75,844).</t>
  </si>
  <si>
    <t>John Payne-assist with evaluation and research (8% of time at salary of $60,000)</t>
  </si>
  <si>
    <t>Robert Compton- Assist with Post-secondary training  (2% of time at salary of $60,000)</t>
  </si>
  <si>
    <t>Mary Etta Taylor-Assist with SIM training  (2% of time at salary of $65,018)</t>
  </si>
  <si>
    <t>Marlene Metts, Office Director-Office of Exceptional Children oversight (5% of time at salary of $98,440)</t>
  </si>
  <si>
    <t xml:space="preserve">Office furniture for 2 offices (desk, chairs, file cabinets, bookcases).  </t>
  </si>
  <si>
    <t>Clemson University to provide PALS (Peer Assisted Learning Strategies) training and follow-up technical assistance to coaches, PD, and teachers.</t>
  </si>
  <si>
    <t>FRINGE BENEFITS (calculated at 32% of salary)</t>
  </si>
  <si>
    <t>TRAVEL--I left some in as samples</t>
  </si>
  <si>
    <t>CONTRACTUAL--left some in for examples</t>
  </si>
  <si>
    <t>GRANTS WILL CALCULATE Subtotal Indirect Cost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</si>
</sst>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"/>
  </numFmts>
  <fonts count="6" x14ac:knownFonts="1">
    <font>
      <sz val="10"/>
      <name val="Arial"/>
    </font>
    <font>
      <sz val="8"/>
      <name val="Arial"/>
    </font>
    <font>
      <b/>
      <sz val="11"/>
      <name val="Times New Roman"/>
      <family val="1"/>
    </font>
    <font>
      <sz val="11"/>
      <name val="Times New Roman"/>
      <family val="1"/>
    </font>
    <font>
      <b/>
      <i/>
      <sz val="11"/>
      <name val="Times New Roman"/>
      <family val="1"/>
    </font>
    <font>
      <i/>
      <sz val="11"/>
      <name val="Times New Roman"/>
      <family val="1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06">
    <xf numFmtId="0" fontId="0" fillId="0" borderId="0" xfId="0"/>
    <xf numFmtId="164" fontId="2" fillId="0" borderId="1" xfId="0" applyNumberFormat="1" applyFont="1" applyBorder="1"/>
    <xf numFmtId="0" fontId="3" fillId="0" borderId="1" xfId="0" applyFont="1" applyBorder="1"/>
    <xf numFmtId="0" fontId="3" fillId="0" borderId="2" xfId="0" applyFont="1" applyBorder="1"/>
    <xf numFmtId="164" fontId="3" fillId="0" borderId="2" xfId="0" applyNumberFormat="1" applyFont="1" applyFill="1" applyBorder="1"/>
    <xf numFmtId="164" fontId="3" fillId="0" borderId="2" xfId="0" applyNumberFormat="1" applyFont="1" applyBorder="1"/>
    <xf numFmtId="164" fontId="2" fillId="0" borderId="2" xfId="0" applyNumberFormat="1" applyFont="1" applyBorder="1"/>
    <xf numFmtId="0" fontId="2" fillId="0" borderId="2" xfId="0" applyFont="1" applyBorder="1"/>
    <xf numFmtId="0" fontId="3" fillId="0" borderId="3" xfId="0" applyFont="1" applyBorder="1"/>
    <xf numFmtId="0" fontId="3" fillId="0" borderId="4" xfId="0" applyFont="1" applyBorder="1"/>
    <xf numFmtId="0" fontId="3" fillId="0" borderId="5" xfId="0" applyFont="1" applyBorder="1"/>
    <xf numFmtId="164" fontId="3" fillId="0" borderId="5" xfId="0" applyNumberFormat="1" applyFont="1" applyFill="1" applyBorder="1"/>
    <xf numFmtId="164" fontId="3" fillId="0" borderId="4" xfId="0" applyNumberFormat="1" applyFont="1" applyFill="1" applyBorder="1"/>
    <xf numFmtId="164" fontId="3" fillId="0" borderId="4" xfId="0" applyNumberFormat="1" applyFont="1" applyBorder="1"/>
    <xf numFmtId="164" fontId="2" fillId="0" borderId="4" xfId="0" applyNumberFormat="1" applyFont="1" applyBorder="1"/>
    <xf numFmtId="0" fontId="3" fillId="0" borderId="6" xfId="0" applyFont="1" applyBorder="1"/>
    <xf numFmtId="164" fontId="3" fillId="0" borderId="3" xfId="0" applyNumberFormat="1" applyFont="1" applyFill="1" applyBorder="1"/>
    <xf numFmtId="164" fontId="3" fillId="0" borderId="3" xfId="0" applyNumberFormat="1" applyFont="1" applyBorder="1"/>
    <xf numFmtId="164" fontId="2" fillId="0" borderId="3" xfId="0" applyNumberFormat="1" applyFont="1" applyBorder="1"/>
    <xf numFmtId="164" fontId="3" fillId="0" borderId="5" xfId="0" applyNumberFormat="1" applyFont="1" applyBorder="1"/>
    <xf numFmtId="164" fontId="2" fillId="0" borderId="5" xfId="0" applyNumberFormat="1" applyFont="1" applyBorder="1"/>
    <xf numFmtId="0" fontId="2" fillId="0" borderId="2" xfId="0" applyFont="1" applyBorder="1" applyAlignment="1">
      <alignment wrapText="1"/>
    </xf>
    <xf numFmtId="0" fontId="3" fillId="0" borderId="2" xfId="0" applyFont="1" applyFill="1" applyBorder="1" applyAlignment="1">
      <alignment wrapText="1"/>
    </xf>
    <xf numFmtId="0" fontId="4" fillId="0" borderId="2" xfId="0" applyFont="1" applyFill="1" applyBorder="1" applyAlignment="1">
      <alignment horizontal="right" wrapText="1"/>
    </xf>
    <xf numFmtId="0" fontId="2" fillId="0" borderId="2" xfId="0" applyFont="1" applyFill="1" applyBorder="1" applyAlignment="1">
      <alignment wrapText="1"/>
    </xf>
    <xf numFmtId="0" fontId="3" fillId="0" borderId="2" xfId="0" applyFont="1" applyFill="1" applyBorder="1" applyAlignment="1">
      <alignment vertical="center" wrapText="1"/>
    </xf>
    <xf numFmtId="0" fontId="4" fillId="0" borderId="2" xfId="0" applyFont="1" applyBorder="1" applyAlignment="1">
      <alignment horizontal="right" wrapText="1"/>
    </xf>
    <xf numFmtId="0" fontId="3" fillId="0" borderId="2" xfId="0" applyFont="1" applyFill="1" applyBorder="1" applyAlignment="1">
      <alignment vertical="top" wrapText="1"/>
    </xf>
    <xf numFmtId="0" fontId="2" fillId="0" borderId="2" xfId="0" applyFont="1" applyBorder="1" applyAlignment="1">
      <alignment horizontal="left" wrapText="1"/>
    </xf>
    <xf numFmtId="0" fontId="3" fillId="0" borderId="2" xfId="0" applyFont="1" applyBorder="1" applyAlignment="1">
      <alignment horizontal="left" wrapText="1"/>
    </xf>
    <xf numFmtId="0" fontId="2" fillId="0" borderId="2" xfId="0" applyFont="1" applyFill="1" applyBorder="1" applyAlignment="1">
      <alignment horizontal="left" vertical="top" wrapText="1"/>
    </xf>
    <xf numFmtId="0" fontId="3" fillId="0" borderId="3" xfId="0" applyFont="1" applyBorder="1" applyAlignment="1"/>
    <xf numFmtId="164" fontId="2" fillId="0" borderId="3" xfId="0" applyNumberFormat="1" applyFont="1" applyFill="1" applyBorder="1"/>
    <xf numFmtId="0" fontId="3" fillId="0" borderId="3" xfId="0" applyFont="1" applyFill="1" applyBorder="1" applyAlignment="1"/>
    <xf numFmtId="0" fontId="3" fillId="0" borderId="4" xfId="0" applyFont="1" applyBorder="1" applyAlignment="1"/>
    <xf numFmtId="0" fontId="3" fillId="0" borderId="5" xfId="0" applyFont="1" applyBorder="1" applyAlignment="1"/>
    <xf numFmtId="164" fontId="2" fillId="0" borderId="4" xfId="0" applyNumberFormat="1" applyFont="1" applyFill="1" applyBorder="1"/>
    <xf numFmtId="164" fontId="2" fillId="0" borderId="5" xfId="0" applyNumberFormat="1" applyFont="1" applyFill="1" applyBorder="1"/>
    <xf numFmtId="0" fontId="3" fillId="0" borderId="4" xfId="0" applyFont="1" applyFill="1" applyBorder="1" applyAlignment="1"/>
    <xf numFmtId="0" fontId="3" fillId="0" borderId="5" xfId="0" applyFont="1" applyFill="1" applyBorder="1" applyAlignment="1"/>
    <xf numFmtId="0" fontId="2" fillId="0" borderId="7" xfId="0" applyFont="1" applyBorder="1" applyAlignment="1">
      <alignment wrapText="1"/>
    </xf>
    <xf numFmtId="0" fontId="3" fillId="0" borderId="8" xfId="0" applyFont="1" applyBorder="1" applyAlignment="1"/>
    <xf numFmtId="0" fontId="3" fillId="0" borderId="9" xfId="0" applyFont="1" applyBorder="1" applyAlignment="1"/>
    <xf numFmtId="0" fontId="3" fillId="0" borderId="10" xfId="0" applyFont="1" applyBorder="1" applyAlignment="1"/>
    <xf numFmtId="0" fontId="3" fillId="0" borderId="7" xfId="0" applyFont="1" applyBorder="1"/>
    <xf numFmtId="0" fontId="3" fillId="0" borderId="8" xfId="0" applyFont="1" applyBorder="1"/>
    <xf numFmtId="0" fontId="3" fillId="0" borderId="9" xfId="0" applyFont="1" applyBorder="1"/>
    <xf numFmtId="0" fontId="3" fillId="0" borderId="10" xfId="0" applyFont="1" applyBorder="1"/>
    <xf numFmtId="0" fontId="3" fillId="0" borderId="11" xfId="0" applyFont="1" applyBorder="1"/>
    <xf numFmtId="0" fontId="2" fillId="0" borderId="12" xfId="0" applyFont="1" applyFill="1" applyBorder="1" applyAlignment="1">
      <alignment horizontal="center"/>
    </xf>
    <xf numFmtId="0" fontId="2" fillId="0" borderId="13" xfId="0" applyFont="1" applyFill="1" applyBorder="1" applyAlignment="1">
      <alignment horizontal="center"/>
    </xf>
    <xf numFmtId="0" fontId="2" fillId="0" borderId="14" xfId="0" applyFont="1" applyFill="1" applyBorder="1" applyAlignment="1">
      <alignment horizontal="center"/>
    </xf>
    <xf numFmtId="0" fontId="2" fillId="0" borderId="15" xfId="0" applyFont="1" applyFill="1" applyBorder="1" applyAlignment="1">
      <alignment horizontal="center"/>
    </xf>
    <xf numFmtId="164" fontId="2" fillId="0" borderId="6" xfId="0" applyNumberFormat="1" applyFont="1" applyBorder="1"/>
    <xf numFmtId="164" fontId="3" fillId="0" borderId="4" xfId="0" applyNumberFormat="1" applyFont="1" applyBorder="1" applyAlignment="1"/>
    <xf numFmtId="164" fontId="3" fillId="0" borderId="5" xfId="0" applyNumberFormat="1" applyFont="1" applyBorder="1" applyAlignment="1"/>
    <xf numFmtId="0" fontId="3" fillId="0" borderId="2" xfId="0" applyFont="1" applyBorder="1" applyAlignment="1">
      <alignment wrapText="1"/>
    </xf>
    <xf numFmtId="0" fontId="3" fillId="0" borderId="2" xfId="0" applyNumberFormat="1" applyFont="1" applyFill="1" applyBorder="1" applyAlignment="1">
      <alignment wrapText="1"/>
    </xf>
    <xf numFmtId="164" fontId="3" fillId="0" borderId="16" xfId="0" applyNumberFormat="1" applyFont="1" applyFill="1" applyBorder="1"/>
    <xf numFmtId="0" fontId="2" fillId="0" borderId="17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3" fillId="0" borderId="17" xfId="0" applyFont="1" applyBorder="1"/>
    <xf numFmtId="164" fontId="2" fillId="0" borderId="17" xfId="0" applyNumberFormat="1" applyFont="1" applyBorder="1"/>
    <xf numFmtId="164" fontId="2" fillId="0" borderId="18" xfId="0" applyNumberFormat="1" applyFont="1" applyBorder="1"/>
    <xf numFmtId="164" fontId="3" fillId="0" borderId="17" xfId="0" applyNumberFormat="1" applyFont="1" applyBorder="1"/>
    <xf numFmtId="164" fontId="3" fillId="0" borderId="6" xfId="0" applyNumberFormat="1" applyFont="1" applyFill="1" applyBorder="1"/>
    <xf numFmtId="164" fontId="2" fillId="0" borderId="6" xfId="0" applyNumberFormat="1" applyFont="1" applyFill="1" applyBorder="1"/>
    <xf numFmtId="164" fontId="2" fillId="0" borderId="18" xfId="0" applyNumberFormat="1" applyFont="1" applyFill="1" applyBorder="1"/>
    <xf numFmtId="0" fontId="3" fillId="0" borderId="2" xfId="0" applyFont="1" applyFill="1" applyBorder="1"/>
    <xf numFmtId="0" fontId="3" fillId="0" borderId="6" xfId="0" applyFont="1" applyFill="1" applyBorder="1"/>
    <xf numFmtId="164" fontId="3" fillId="0" borderId="5" xfId="0" applyNumberFormat="1" applyFont="1" applyFill="1" applyBorder="1" applyAlignment="1"/>
    <xf numFmtId="0" fontId="3" fillId="0" borderId="19" xfId="0" applyFont="1" applyBorder="1"/>
    <xf numFmtId="0" fontId="2" fillId="0" borderId="20" xfId="0" applyFont="1" applyFill="1" applyBorder="1" applyAlignment="1">
      <alignment horizontal="center"/>
    </xf>
    <xf numFmtId="0" fontId="2" fillId="0" borderId="6" xfId="0" applyFont="1" applyBorder="1" applyAlignment="1">
      <alignment horizontal="center"/>
    </xf>
    <xf numFmtId="164" fontId="3" fillId="0" borderId="6" xfId="0" applyNumberFormat="1" applyFont="1" applyBorder="1"/>
    <xf numFmtId="164" fontId="3" fillId="0" borderId="4" xfId="0" applyNumberFormat="1" applyFont="1" applyFill="1" applyBorder="1" applyAlignment="1">
      <alignment wrapText="1"/>
    </xf>
    <xf numFmtId="0" fontId="3" fillId="0" borderId="5" xfId="0" applyFont="1" applyFill="1" applyBorder="1"/>
    <xf numFmtId="0" fontId="3" fillId="0" borderId="4" xfId="0" applyFont="1" applyFill="1" applyBorder="1"/>
    <xf numFmtId="164" fontId="3" fillId="0" borderId="4" xfId="0" applyNumberFormat="1" applyFont="1" applyFill="1" applyBorder="1" applyAlignment="1"/>
    <xf numFmtId="0" fontId="2" fillId="0" borderId="5" xfId="0" applyFont="1" applyFill="1" applyBorder="1"/>
    <xf numFmtId="0" fontId="2" fillId="0" borderId="2" xfId="0" applyFont="1" applyFill="1" applyBorder="1"/>
    <xf numFmtId="3" fontId="2" fillId="0" borderId="4" xfId="0" applyNumberFormat="1" applyFont="1" applyBorder="1"/>
    <xf numFmtId="0" fontId="2" fillId="0" borderId="5" xfId="0" applyFont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3" xfId="0" applyNumberFormat="1" applyFont="1" applyBorder="1" applyAlignment="1"/>
    <xf numFmtId="164" fontId="3" fillId="0" borderId="16" xfId="0" applyNumberFormat="1" applyFont="1" applyBorder="1"/>
    <xf numFmtId="164" fontId="3" fillId="0" borderId="1" xfId="0" applyNumberFormat="1" applyFont="1" applyFill="1" applyBorder="1"/>
    <xf numFmtId="164" fontId="2" fillId="0" borderId="2" xfId="0" applyNumberFormat="1" applyFont="1" applyBorder="1" applyAlignment="1"/>
    <xf numFmtId="164" fontId="2" fillId="0" borderId="4" xfId="0" applyNumberFormat="1" applyFont="1" applyBorder="1" applyAlignment="1"/>
    <xf numFmtId="164" fontId="2" fillId="0" borderId="5" xfId="0" applyNumberFormat="1" applyFont="1" applyBorder="1" applyAlignment="1"/>
    <xf numFmtId="164" fontId="2" fillId="0" borderId="3" xfId="0" applyNumberFormat="1" applyFont="1" applyBorder="1" applyAlignment="1"/>
    <xf numFmtId="164" fontId="2" fillId="0" borderId="6" xfId="0" applyNumberFormat="1" applyFont="1" applyBorder="1" applyAlignment="1"/>
    <xf numFmtId="164" fontId="2" fillId="0" borderId="4" xfId="0" applyNumberFormat="1" applyFont="1" applyFill="1" applyBorder="1" applyAlignment="1">
      <alignment wrapText="1"/>
    </xf>
    <xf numFmtId="164" fontId="2" fillId="0" borderId="5" xfId="0" applyNumberFormat="1" applyFont="1" applyFill="1" applyBorder="1" applyAlignment="1">
      <alignment wrapText="1"/>
    </xf>
    <xf numFmtId="164" fontId="2" fillId="0" borderId="3" xfId="0" applyNumberFormat="1" applyFont="1" applyFill="1" applyBorder="1" applyAlignment="1">
      <alignment wrapText="1"/>
    </xf>
    <xf numFmtId="164" fontId="2" fillId="0" borderId="2" xfId="0" applyNumberFormat="1" applyFont="1" applyFill="1" applyBorder="1"/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164" fontId="2" fillId="0" borderId="21" xfId="0" applyNumberFormat="1" applyFont="1" applyFill="1" applyBorder="1" applyAlignment="1">
      <alignment horizontal="center"/>
    </xf>
    <xf numFmtId="164" fontId="0" fillId="0" borderId="22" xfId="0" applyNumberFormat="1" applyBorder="1" applyAlignment="1"/>
    <xf numFmtId="0" fontId="2" fillId="0" borderId="23" xfId="0" applyFont="1" applyFill="1" applyBorder="1" applyAlignment="1">
      <alignment horizontal="center"/>
    </xf>
    <xf numFmtId="0" fontId="0" fillId="0" borderId="24" xfId="0" applyBorder="1" applyAlignment="1"/>
    <xf numFmtId="0" fontId="2" fillId="0" borderId="16" xfId="0" applyFont="1" applyBorder="1" applyAlignment="1">
      <alignment horizontal="center"/>
    </xf>
    <xf numFmtId="0" fontId="2" fillId="0" borderId="21" xfId="0" applyFont="1" applyFill="1" applyBorder="1" applyAlignment="1">
      <alignment horizontal="center" wrapText="1"/>
    </xf>
    <xf numFmtId="0" fontId="0" fillId="0" borderId="22" xfId="0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1"/>
  <sheetViews>
    <sheetView tabSelected="1" zoomScaleNormal="100" zoomScaleSheetLayoutView="100" workbookViewId="0">
      <selection activeCell="B31" sqref="B31"/>
    </sheetView>
  </sheetViews>
  <sheetFormatPr defaultRowHeight="15" x14ac:dyDescent="0.25"/>
  <cols>
    <col min="1" max="1" width="51.42578125" style="2" customWidth="1"/>
    <col min="2" max="2" width="10.28515625" style="2" customWidth="1"/>
    <col min="3" max="3" width="0.140625" style="2" hidden="1" customWidth="1"/>
    <col min="4" max="4" width="11.42578125" style="2" customWidth="1"/>
    <col min="5" max="5" width="0.140625" style="2" hidden="1" customWidth="1"/>
    <col min="6" max="6" width="11" style="2" customWidth="1"/>
    <col min="7" max="7" width="9.140625" style="2" hidden="1" customWidth="1"/>
    <col min="8" max="8" width="10.5703125" style="2" customWidth="1"/>
    <col min="9" max="9" width="0.140625" style="2" hidden="1" customWidth="1"/>
    <col min="10" max="10" width="10.42578125" style="2" customWidth="1"/>
    <col min="11" max="11" width="11.28515625" style="2" hidden="1" customWidth="1"/>
    <col min="12" max="12" width="11.140625" style="84" customWidth="1"/>
    <col min="13" max="13" width="9.140625" style="2" hidden="1" customWidth="1"/>
    <col min="14" max="16384" width="9.140625" style="2"/>
  </cols>
  <sheetData>
    <row r="1" spans="1:13" x14ac:dyDescent="0.25">
      <c r="A1" s="101" t="s">
        <v>0</v>
      </c>
      <c r="B1" s="97" t="s">
        <v>16</v>
      </c>
      <c r="C1" s="98"/>
      <c r="D1" s="103" t="s">
        <v>19</v>
      </c>
      <c r="E1" s="103"/>
      <c r="F1" s="97" t="s">
        <v>20</v>
      </c>
      <c r="G1" s="98"/>
      <c r="H1" s="103" t="s">
        <v>21</v>
      </c>
      <c r="I1" s="103"/>
      <c r="J1" s="97" t="s">
        <v>22</v>
      </c>
      <c r="K1" s="98"/>
      <c r="L1" s="99" t="s">
        <v>1</v>
      </c>
      <c r="M1" s="8"/>
    </row>
    <row r="2" spans="1:13" ht="15.75" thickBot="1" x14ac:dyDescent="0.3">
      <c r="A2" s="102"/>
      <c r="B2" s="49" t="s">
        <v>5</v>
      </c>
      <c r="C2" s="50" t="s">
        <v>6</v>
      </c>
      <c r="D2" s="51" t="s">
        <v>5</v>
      </c>
      <c r="E2" s="52" t="s">
        <v>6</v>
      </c>
      <c r="F2" s="49" t="s">
        <v>5</v>
      </c>
      <c r="G2" s="50" t="s">
        <v>6</v>
      </c>
      <c r="H2" s="51" t="s">
        <v>5</v>
      </c>
      <c r="I2" s="52" t="s">
        <v>6</v>
      </c>
      <c r="J2" s="49" t="s">
        <v>5</v>
      </c>
      <c r="K2" s="50" t="s">
        <v>6</v>
      </c>
      <c r="L2" s="100"/>
      <c r="M2" s="8"/>
    </row>
    <row r="3" spans="1:13" x14ac:dyDescent="0.25">
      <c r="A3" s="40" t="s">
        <v>8</v>
      </c>
      <c r="B3" s="41"/>
      <c r="C3" s="42"/>
      <c r="D3" s="43"/>
      <c r="E3" s="44"/>
      <c r="F3" s="45"/>
      <c r="G3" s="46"/>
      <c r="H3" s="47"/>
      <c r="I3" s="44"/>
      <c r="J3" s="45"/>
      <c r="K3" s="46"/>
      <c r="L3" s="83"/>
      <c r="M3" s="8"/>
    </row>
    <row r="4" spans="1:13" x14ac:dyDescent="0.25">
      <c r="A4" s="22"/>
      <c r="B4" s="75"/>
      <c r="C4" s="11"/>
      <c r="D4" s="12"/>
      <c r="E4" s="4"/>
      <c r="F4" s="12"/>
      <c r="G4" s="11"/>
      <c r="H4" s="12"/>
      <c r="I4" s="4"/>
      <c r="J4" s="12"/>
      <c r="K4" s="11"/>
      <c r="L4" s="74"/>
      <c r="M4" s="8"/>
    </row>
    <row r="5" spans="1:13" x14ac:dyDescent="0.25">
      <c r="A5" s="22"/>
      <c r="B5" s="12"/>
      <c r="C5" s="11"/>
      <c r="D5" s="12"/>
      <c r="E5" s="4"/>
      <c r="F5" s="12"/>
      <c r="G5" s="11"/>
      <c r="H5" s="12"/>
      <c r="I5" s="4"/>
      <c r="J5" s="12"/>
      <c r="K5" s="11"/>
      <c r="L5" s="74"/>
      <c r="M5" s="8"/>
    </row>
    <row r="6" spans="1:13" x14ac:dyDescent="0.25">
      <c r="A6" s="22"/>
      <c r="B6" s="12"/>
      <c r="C6" s="11"/>
      <c r="D6" s="12"/>
      <c r="E6" s="4"/>
      <c r="F6" s="12"/>
      <c r="G6" s="11"/>
      <c r="H6" s="12"/>
      <c r="I6" s="4"/>
      <c r="J6" s="12"/>
      <c r="K6" s="11"/>
      <c r="L6" s="74"/>
      <c r="M6" s="8"/>
    </row>
    <row r="7" spans="1:13" x14ac:dyDescent="0.25">
      <c r="A7" s="23" t="s">
        <v>2</v>
      </c>
      <c r="B7" s="36">
        <f>SUM(B4:B6)</f>
        <v>0</v>
      </c>
      <c r="C7" s="37">
        <v>0</v>
      </c>
      <c r="D7" s="32">
        <f>SUM(B7:C7)</f>
        <v>0</v>
      </c>
      <c r="E7" s="68"/>
      <c r="F7" s="36">
        <f>SUM(F4:F6)</f>
        <v>0</v>
      </c>
      <c r="G7" s="79"/>
      <c r="H7" s="32">
        <f>SUM(H4:H6)</f>
        <v>0</v>
      </c>
      <c r="I7" s="80"/>
      <c r="J7" s="36">
        <f>SUM(J4:J6)</f>
        <v>0</v>
      </c>
      <c r="K7" s="10"/>
      <c r="L7" s="53">
        <f>SUM(B7:J7)</f>
        <v>0</v>
      </c>
      <c r="M7" s="8"/>
    </row>
    <row r="8" spans="1:13" x14ac:dyDescent="0.25">
      <c r="A8" s="24" t="s">
        <v>50</v>
      </c>
      <c r="B8" s="38"/>
      <c r="C8" s="39"/>
      <c r="D8" s="38"/>
      <c r="E8" s="68"/>
      <c r="F8" s="38"/>
      <c r="G8" s="76"/>
      <c r="H8" s="38"/>
      <c r="I8" s="68"/>
      <c r="J8" s="77"/>
      <c r="K8" s="10"/>
      <c r="L8" s="74"/>
      <c r="M8" s="8"/>
    </row>
    <row r="9" spans="1:13" x14ac:dyDescent="0.25">
      <c r="A9" s="22"/>
      <c r="B9" s="78"/>
      <c r="C9" s="39"/>
      <c r="D9" s="78"/>
      <c r="E9" s="68"/>
      <c r="F9" s="78"/>
      <c r="G9" s="76"/>
      <c r="H9" s="78"/>
      <c r="I9" s="68"/>
      <c r="J9" s="78"/>
      <c r="K9" s="10"/>
      <c r="L9" s="74"/>
      <c r="M9" s="8"/>
    </row>
    <row r="10" spans="1:13" x14ac:dyDescent="0.25">
      <c r="A10" s="22"/>
      <c r="B10" s="87"/>
      <c r="C10" s="39"/>
      <c r="D10" s="78"/>
      <c r="E10" s="68"/>
      <c r="F10" s="78"/>
      <c r="G10" s="76"/>
      <c r="H10" s="78"/>
      <c r="I10" s="68"/>
      <c r="J10" s="78"/>
      <c r="K10" s="10"/>
      <c r="L10" s="74"/>
      <c r="M10" s="8"/>
    </row>
    <row r="11" spans="1:13" x14ac:dyDescent="0.25">
      <c r="A11" s="22"/>
      <c r="B11" s="87"/>
      <c r="C11" s="11"/>
      <c r="D11" s="78"/>
      <c r="E11" s="68"/>
      <c r="F11" s="78"/>
      <c r="G11" s="76"/>
      <c r="H11" s="78"/>
      <c r="I11" s="68"/>
      <c r="J11" s="78"/>
      <c r="K11" s="10"/>
      <c r="L11" s="74"/>
      <c r="M11" s="8"/>
    </row>
    <row r="12" spans="1:13" x14ac:dyDescent="0.25">
      <c r="A12" s="23" t="s">
        <v>7</v>
      </c>
      <c r="B12" s="36">
        <f>SUM(B9:B11)</f>
        <v>0</v>
      </c>
      <c r="C12" s="37">
        <v>0</v>
      </c>
      <c r="D12" s="32">
        <f>SUM(D9:D11)</f>
        <v>0</v>
      </c>
      <c r="E12" s="3"/>
      <c r="F12" s="81">
        <f>SUM(F9:F11)</f>
        <v>0</v>
      </c>
      <c r="G12" s="82"/>
      <c r="H12" s="18">
        <f>SUM(H9:H11)</f>
        <v>0</v>
      </c>
      <c r="I12" s="7"/>
      <c r="J12" s="14">
        <f>SUM(J9:J11)</f>
        <v>0</v>
      </c>
      <c r="K12" s="82"/>
      <c r="L12" s="53">
        <f>SUM(B12:J12)</f>
        <v>0</v>
      </c>
      <c r="M12" s="8"/>
    </row>
    <row r="13" spans="1:13" x14ac:dyDescent="0.25">
      <c r="A13" s="24" t="s">
        <v>51</v>
      </c>
      <c r="B13" s="54"/>
      <c r="C13" s="35"/>
      <c r="D13" s="31"/>
      <c r="E13" s="3"/>
      <c r="F13" s="9"/>
      <c r="G13" s="10"/>
      <c r="H13" s="8"/>
      <c r="I13" s="3"/>
      <c r="J13" s="9"/>
      <c r="K13" s="10"/>
      <c r="L13" s="74"/>
      <c r="M13" s="8"/>
    </row>
    <row r="14" spans="1:13" ht="60" x14ac:dyDescent="0.25">
      <c r="A14" s="22" t="s">
        <v>38</v>
      </c>
      <c r="B14" s="54">
        <v>3960</v>
      </c>
      <c r="C14" s="55"/>
      <c r="D14" s="17">
        <v>3960</v>
      </c>
      <c r="E14" s="5"/>
      <c r="F14" s="13">
        <v>3960</v>
      </c>
      <c r="G14" s="19"/>
      <c r="H14" s="17">
        <v>3960</v>
      </c>
      <c r="I14" s="5"/>
      <c r="J14" s="13">
        <v>3960</v>
      </c>
      <c r="K14" s="19"/>
      <c r="L14" s="74">
        <f t="shared" ref="L14:L20" si="0">SUM(B14:J14)</f>
        <v>19800</v>
      </c>
      <c r="M14" s="8"/>
    </row>
    <row r="15" spans="1:13" ht="90" x14ac:dyDescent="0.25">
      <c r="A15" s="25" t="s">
        <v>39</v>
      </c>
      <c r="B15" s="12">
        <v>2572</v>
      </c>
      <c r="C15" s="11">
        <v>0</v>
      </c>
      <c r="D15" s="16">
        <v>2675</v>
      </c>
      <c r="E15" s="11">
        <v>0</v>
      </c>
      <c r="F15" s="13">
        <v>2782</v>
      </c>
      <c r="G15" s="11">
        <v>0</v>
      </c>
      <c r="H15" s="17">
        <v>2893</v>
      </c>
      <c r="I15" s="11">
        <v>0</v>
      </c>
      <c r="J15" s="13">
        <v>3009</v>
      </c>
      <c r="K15" s="11">
        <v>0</v>
      </c>
      <c r="L15" s="74">
        <f t="shared" si="0"/>
        <v>13931</v>
      </c>
      <c r="M15" s="8"/>
    </row>
    <row r="16" spans="1:13" x14ac:dyDescent="0.25">
      <c r="A16" s="57"/>
      <c r="B16" s="13"/>
      <c r="C16" s="19"/>
      <c r="D16" s="17"/>
      <c r="E16" s="5"/>
      <c r="F16" s="13"/>
      <c r="G16" s="19"/>
      <c r="H16" s="17"/>
      <c r="I16" s="5"/>
      <c r="J16" s="13"/>
      <c r="K16" s="19"/>
      <c r="L16" s="74"/>
      <c r="M16" s="8"/>
    </row>
    <row r="17" spans="1:13" x14ac:dyDescent="0.25">
      <c r="A17" s="57"/>
      <c r="B17" s="13"/>
      <c r="C17" s="19"/>
      <c r="D17" s="17"/>
      <c r="E17" s="5"/>
      <c r="F17" s="13"/>
      <c r="G17" s="19"/>
      <c r="H17" s="17"/>
      <c r="I17" s="5"/>
      <c r="J17" s="13"/>
      <c r="K17" s="19"/>
      <c r="L17" s="74"/>
      <c r="M17" s="8"/>
    </row>
    <row r="18" spans="1:13" x14ac:dyDescent="0.25">
      <c r="A18" s="22"/>
      <c r="B18" s="13"/>
      <c r="C18" s="19"/>
      <c r="D18" s="13"/>
      <c r="E18" s="5"/>
      <c r="F18" s="13"/>
      <c r="G18" s="19"/>
      <c r="H18" s="17"/>
      <c r="I18" s="5"/>
      <c r="J18" s="13"/>
      <c r="K18" s="19"/>
      <c r="L18" s="74"/>
      <c r="M18" s="8"/>
    </row>
    <row r="19" spans="1:13" x14ac:dyDescent="0.25">
      <c r="A19" s="22"/>
      <c r="B19" s="13"/>
      <c r="C19" s="86"/>
      <c r="D19" s="13"/>
      <c r="E19" s="86"/>
      <c r="F19" s="13"/>
      <c r="G19" s="86"/>
      <c r="H19" s="17"/>
      <c r="I19" s="86"/>
      <c r="J19" s="13"/>
      <c r="K19" s="86"/>
      <c r="L19" s="74"/>
      <c r="M19" s="8"/>
    </row>
    <row r="20" spans="1:13" x14ac:dyDescent="0.25">
      <c r="A20" s="26" t="s">
        <v>3</v>
      </c>
      <c r="B20" s="14">
        <f>SUM(B14:B19)</f>
        <v>6532</v>
      </c>
      <c r="C20" s="14">
        <f t="shared" ref="C20:K20" si="1">SUM(C14:C18)</f>
        <v>0</v>
      </c>
      <c r="D20" s="14">
        <f>SUM(D14:D19)</f>
        <v>6635</v>
      </c>
      <c r="E20" s="14">
        <f t="shared" si="1"/>
        <v>0</v>
      </c>
      <c r="F20" s="14">
        <f>SUM(F14:F19)</f>
        <v>6742</v>
      </c>
      <c r="G20" s="14">
        <f t="shared" si="1"/>
        <v>0</v>
      </c>
      <c r="H20" s="14">
        <f>SUM(H14:H19)</f>
        <v>6853</v>
      </c>
      <c r="I20" s="14">
        <f t="shared" si="1"/>
        <v>0</v>
      </c>
      <c r="J20" s="14">
        <f>SUM(J14:J19)</f>
        <v>6969</v>
      </c>
      <c r="K20" s="14">
        <f t="shared" si="1"/>
        <v>0</v>
      </c>
      <c r="L20" s="53">
        <f t="shared" si="0"/>
        <v>33731</v>
      </c>
      <c r="M20" s="8"/>
    </row>
    <row r="21" spans="1:13" x14ac:dyDescent="0.25">
      <c r="A21" s="21" t="s">
        <v>11</v>
      </c>
      <c r="B21" s="34"/>
      <c r="C21" s="35"/>
      <c r="D21" s="31"/>
      <c r="E21" s="3"/>
      <c r="F21" s="13"/>
      <c r="G21" s="10"/>
      <c r="H21" s="8"/>
      <c r="I21" s="3"/>
      <c r="J21" s="9"/>
      <c r="K21" s="10"/>
      <c r="L21" s="74"/>
      <c r="M21" s="8"/>
    </row>
    <row r="22" spans="1:13" ht="45" x14ac:dyDescent="0.25">
      <c r="A22" s="56" t="s">
        <v>42</v>
      </c>
      <c r="B22" s="54">
        <v>1800</v>
      </c>
      <c r="C22" s="55"/>
      <c r="D22" s="54">
        <v>1800</v>
      </c>
      <c r="E22" s="5"/>
      <c r="F22" s="54">
        <v>1800</v>
      </c>
      <c r="G22" s="19"/>
      <c r="H22" s="54">
        <v>1800</v>
      </c>
      <c r="I22" s="5"/>
      <c r="J22" s="54">
        <v>1800</v>
      </c>
      <c r="K22" s="19"/>
      <c r="L22" s="74">
        <f>SUM(B22:J22)</f>
        <v>9000</v>
      </c>
      <c r="M22" s="8"/>
    </row>
    <row r="23" spans="1:13" x14ac:dyDescent="0.25">
      <c r="A23" s="27"/>
      <c r="B23" s="12"/>
      <c r="C23" s="11"/>
      <c r="D23" s="16"/>
      <c r="E23" s="5"/>
      <c r="F23" s="13"/>
      <c r="G23" s="19"/>
      <c r="H23" s="17"/>
      <c r="I23" s="5"/>
      <c r="J23" s="13"/>
      <c r="K23" s="19"/>
      <c r="L23" s="74"/>
      <c r="M23" s="8"/>
    </row>
    <row r="24" spans="1:13" x14ac:dyDescent="0.25">
      <c r="A24" s="27"/>
      <c r="B24" s="12"/>
      <c r="C24" s="58"/>
      <c r="D24" s="16"/>
      <c r="E24" s="86"/>
      <c r="F24" s="13"/>
      <c r="G24" s="86"/>
      <c r="H24" s="17"/>
      <c r="I24" s="86"/>
      <c r="J24" s="13"/>
      <c r="K24" s="86"/>
      <c r="L24" s="74"/>
      <c r="M24" s="8"/>
    </row>
    <row r="25" spans="1:13" x14ac:dyDescent="0.25">
      <c r="A25" s="27"/>
      <c r="B25" s="12"/>
      <c r="C25" s="58"/>
      <c r="D25" s="16"/>
      <c r="E25" s="86"/>
      <c r="F25" s="13"/>
      <c r="G25" s="86"/>
      <c r="H25" s="17"/>
      <c r="I25" s="86"/>
      <c r="J25" s="13"/>
      <c r="K25" s="86"/>
      <c r="L25" s="74"/>
      <c r="M25" s="8"/>
    </row>
    <row r="26" spans="1:13" ht="30" customHeight="1" x14ac:dyDescent="0.25">
      <c r="A26" s="27"/>
      <c r="B26" s="12"/>
      <c r="C26" s="58"/>
      <c r="D26" s="16"/>
      <c r="E26" s="86"/>
      <c r="F26" s="13"/>
      <c r="G26" s="86"/>
      <c r="H26" s="17"/>
      <c r="I26" s="86"/>
      <c r="J26" s="13"/>
      <c r="K26" s="86"/>
      <c r="L26" s="74"/>
      <c r="M26" s="8"/>
    </row>
    <row r="27" spans="1:13" x14ac:dyDescent="0.25">
      <c r="A27" s="23"/>
      <c r="B27" s="36">
        <f>SUM(B22:B26)</f>
        <v>1800</v>
      </c>
      <c r="C27" s="36">
        <f>SUM(C22:C26)</f>
        <v>0</v>
      </c>
      <c r="D27" s="36">
        <f>SUM(D22:D26)</f>
        <v>1800</v>
      </c>
      <c r="E27" s="36">
        <f>SUM(E22+E29+E23)</f>
        <v>0</v>
      </c>
      <c r="F27" s="36">
        <f>SUM(F22:F26)</f>
        <v>1800</v>
      </c>
      <c r="G27" s="36">
        <f>SUM(G22+G29+G23)</f>
        <v>0</v>
      </c>
      <c r="H27" s="36">
        <f>SUM(H22:H26)</f>
        <v>1800</v>
      </c>
      <c r="I27" s="36">
        <f>SUM(I22+I29+I23)</f>
        <v>0</v>
      </c>
      <c r="J27" s="36">
        <f>SUM(J22:J26)</f>
        <v>1800</v>
      </c>
      <c r="K27" s="36">
        <f>SUM(K23:K23)</f>
        <v>0</v>
      </c>
      <c r="L27" s="53">
        <f>SUM(B27:J27)</f>
        <v>9000</v>
      </c>
      <c r="M27" s="8"/>
    </row>
    <row r="28" spans="1:13" x14ac:dyDescent="0.25">
      <c r="A28" s="24" t="s">
        <v>52</v>
      </c>
      <c r="B28" s="38"/>
      <c r="C28" s="39"/>
      <c r="D28" s="33"/>
      <c r="E28" s="3"/>
      <c r="F28" s="9"/>
      <c r="G28" s="10"/>
      <c r="H28" s="8"/>
      <c r="I28" s="3"/>
      <c r="J28" s="9"/>
      <c r="K28" s="10"/>
      <c r="L28" s="74"/>
      <c r="M28" s="8"/>
    </row>
    <row r="29" spans="1:13" ht="45" x14ac:dyDescent="0.25">
      <c r="A29" s="22" t="s">
        <v>41</v>
      </c>
      <c r="B29" s="54">
        <v>8400</v>
      </c>
      <c r="C29" s="55"/>
      <c r="D29" s="85">
        <v>7200</v>
      </c>
      <c r="E29" s="5"/>
      <c r="F29" s="85">
        <v>7200</v>
      </c>
      <c r="G29" s="19"/>
      <c r="H29" s="85">
        <v>7200</v>
      </c>
      <c r="I29" s="5"/>
      <c r="J29" s="85">
        <v>7200</v>
      </c>
      <c r="K29" s="19"/>
      <c r="L29" s="74">
        <f>SUM(B29:J29)</f>
        <v>37200</v>
      </c>
      <c r="M29" s="8"/>
    </row>
    <row r="30" spans="1:13" ht="60" x14ac:dyDescent="0.25">
      <c r="A30" s="27" t="s">
        <v>37</v>
      </c>
      <c r="B30" s="12">
        <v>30000</v>
      </c>
      <c r="C30" s="11">
        <v>0</v>
      </c>
      <c r="D30" s="16">
        <v>30000</v>
      </c>
      <c r="E30" s="3"/>
      <c r="F30" s="13">
        <v>30000</v>
      </c>
      <c r="G30" s="10"/>
      <c r="H30" s="17">
        <v>30000</v>
      </c>
      <c r="I30" s="3"/>
      <c r="J30" s="13">
        <v>30000</v>
      </c>
      <c r="K30" s="10"/>
      <c r="L30" s="74">
        <f>SUM(B30:J30)</f>
        <v>150000</v>
      </c>
      <c r="M30" s="8"/>
    </row>
    <row r="31" spans="1:13" x14ac:dyDescent="0.25">
      <c r="A31" s="27"/>
      <c r="B31" s="12"/>
      <c r="C31" s="11"/>
      <c r="D31" s="16"/>
      <c r="E31" s="3"/>
      <c r="F31" s="13"/>
      <c r="G31" s="10"/>
      <c r="H31" s="17"/>
      <c r="I31" s="3"/>
      <c r="J31" s="13"/>
      <c r="K31" s="10"/>
      <c r="L31" s="74"/>
      <c r="M31" s="8"/>
    </row>
    <row r="32" spans="1:13" x14ac:dyDescent="0.25">
      <c r="A32" s="22"/>
      <c r="B32" s="12"/>
      <c r="C32" s="11"/>
      <c r="D32" s="16"/>
      <c r="E32" s="3"/>
      <c r="F32" s="13"/>
      <c r="G32" s="10"/>
      <c r="H32" s="17"/>
      <c r="I32" s="3"/>
      <c r="J32" s="13"/>
      <c r="K32" s="10"/>
      <c r="L32" s="74"/>
      <c r="M32" s="8"/>
    </row>
    <row r="33" spans="1:13" ht="90" x14ac:dyDescent="0.25">
      <c r="A33" s="22" t="s">
        <v>40</v>
      </c>
      <c r="B33" s="12">
        <v>80000</v>
      </c>
      <c r="C33" s="11"/>
      <c r="D33" s="16">
        <v>80000</v>
      </c>
      <c r="E33" s="3"/>
      <c r="F33" s="16">
        <v>80000</v>
      </c>
      <c r="G33" s="10"/>
      <c r="H33" s="16">
        <v>80000</v>
      </c>
      <c r="I33" s="3"/>
      <c r="J33" s="16">
        <v>80000</v>
      </c>
      <c r="K33" s="10"/>
      <c r="L33" s="74">
        <f>SUM(B33:J33)</f>
        <v>400000</v>
      </c>
      <c r="M33" s="8"/>
    </row>
    <row r="34" spans="1:13" x14ac:dyDescent="0.25">
      <c r="A34" s="26" t="s">
        <v>4</v>
      </c>
      <c r="B34" s="14">
        <f>SUM(B29:B33)</f>
        <v>118400</v>
      </c>
      <c r="C34" s="14">
        <f>SUM(C30:C33)</f>
        <v>0</v>
      </c>
      <c r="D34" s="14">
        <f>SUM(D29:D33)</f>
        <v>117200</v>
      </c>
      <c r="E34" s="14">
        <f>SUM(E30:E33)</f>
        <v>0</v>
      </c>
      <c r="F34" s="14">
        <f>SUM(F29:F33)</f>
        <v>117200</v>
      </c>
      <c r="G34" s="14">
        <f>SUM(G30:G33)</f>
        <v>0</v>
      </c>
      <c r="H34" s="14">
        <f>SUM(H29:H33)</f>
        <v>117200</v>
      </c>
      <c r="I34" s="14">
        <f>SUM(I30:I33)</f>
        <v>0</v>
      </c>
      <c r="J34" s="14">
        <f>SUM(J29:J33)</f>
        <v>117200</v>
      </c>
      <c r="K34" s="14">
        <f>SUM(K30:K33)</f>
        <v>0</v>
      </c>
      <c r="L34" s="53">
        <f>SUM(B34:J34)</f>
        <v>587200</v>
      </c>
      <c r="M34" s="8"/>
    </row>
    <row r="35" spans="1:13" x14ac:dyDescent="0.25">
      <c r="A35" s="28" t="s">
        <v>17</v>
      </c>
      <c r="B35" s="14"/>
      <c r="C35" s="20"/>
      <c r="D35" s="18"/>
      <c r="E35" s="3"/>
      <c r="F35" s="13"/>
      <c r="G35" s="10"/>
      <c r="H35" s="8"/>
      <c r="I35" s="3"/>
      <c r="J35" s="9"/>
      <c r="K35" s="10"/>
      <c r="L35" s="74"/>
      <c r="M35" s="8"/>
    </row>
    <row r="36" spans="1:13" x14ac:dyDescent="0.25">
      <c r="A36" s="26" t="s">
        <v>18</v>
      </c>
      <c r="B36" s="14">
        <v>0</v>
      </c>
      <c r="C36" s="14"/>
      <c r="D36" s="14">
        <v>0</v>
      </c>
      <c r="E36" s="14"/>
      <c r="F36" s="14">
        <v>0</v>
      </c>
      <c r="G36" s="14"/>
      <c r="H36" s="14">
        <v>0</v>
      </c>
      <c r="I36" s="14"/>
      <c r="J36" s="14">
        <v>0</v>
      </c>
      <c r="K36" s="14"/>
      <c r="L36" s="53">
        <v>0</v>
      </c>
      <c r="M36" s="8"/>
    </row>
    <row r="37" spans="1:13" x14ac:dyDescent="0.25">
      <c r="A37" s="7" t="s">
        <v>13</v>
      </c>
      <c r="B37" s="14">
        <f>SUM(B34+B27+B20+B12+B7)</f>
        <v>126732</v>
      </c>
      <c r="C37" s="14">
        <f>SUM(C34+C27+C20+C12+C7+C36)</f>
        <v>0</v>
      </c>
      <c r="D37" s="14">
        <f t="shared" ref="D37:J37" si="2">SUM(D34+D27+D20+D12+D7)</f>
        <v>125635</v>
      </c>
      <c r="E37" s="14">
        <f t="shared" si="2"/>
        <v>0</v>
      </c>
      <c r="F37" s="14">
        <f t="shared" si="2"/>
        <v>125742</v>
      </c>
      <c r="G37" s="14">
        <f t="shared" si="2"/>
        <v>0</v>
      </c>
      <c r="H37" s="14">
        <f t="shared" si="2"/>
        <v>125853</v>
      </c>
      <c r="I37" s="14">
        <f t="shared" si="2"/>
        <v>0</v>
      </c>
      <c r="J37" s="14">
        <f t="shared" si="2"/>
        <v>125969</v>
      </c>
      <c r="K37" s="14">
        <f>SUM(K34,K36, K7,K12,K20,K27)</f>
        <v>0</v>
      </c>
      <c r="L37" s="53">
        <f>SUM(J37+H37+F37+D37+B37)</f>
        <v>629931</v>
      </c>
      <c r="M37" s="8"/>
    </row>
    <row r="38" spans="1:13" ht="30" x14ac:dyDescent="0.25">
      <c r="A38" s="30" t="s">
        <v>14</v>
      </c>
      <c r="K38" s="90"/>
      <c r="L38" s="92"/>
      <c r="M38" s="8"/>
    </row>
    <row r="39" spans="1:13" x14ac:dyDescent="0.25">
      <c r="A39" s="26" t="s">
        <v>53</v>
      </c>
      <c r="B39" s="93">
        <v>8373</v>
      </c>
      <c r="C39" s="94"/>
      <c r="D39" s="95">
        <v>9875</v>
      </c>
      <c r="E39" s="88"/>
      <c r="F39" s="89">
        <v>9834</v>
      </c>
      <c r="G39" s="90"/>
      <c r="H39" s="91">
        <v>9780</v>
      </c>
      <c r="I39" s="88"/>
      <c r="J39" s="89">
        <v>9260</v>
      </c>
      <c r="K39" s="10"/>
      <c r="L39" s="53">
        <f>SUM(B39:J39)</f>
        <v>47122</v>
      </c>
      <c r="M39" s="8"/>
    </row>
    <row r="40" spans="1:13" x14ac:dyDescent="0.25">
      <c r="A40" s="7" t="s">
        <v>15</v>
      </c>
      <c r="B40" s="14">
        <f>SUM(B37:B39)</f>
        <v>135105</v>
      </c>
      <c r="C40" s="20">
        <v>0</v>
      </c>
      <c r="D40" s="18">
        <f>SUM(D37:D39)</f>
        <v>135510</v>
      </c>
      <c r="E40" s="6">
        <v>0</v>
      </c>
      <c r="F40" s="14">
        <f>SUM(F37:F39)</f>
        <v>135576</v>
      </c>
      <c r="G40" s="20">
        <v>0</v>
      </c>
      <c r="H40" s="18">
        <f>SUM(H37:H39)</f>
        <v>135633</v>
      </c>
      <c r="I40" s="6">
        <v>0</v>
      </c>
      <c r="J40" s="14">
        <f>SUM(J37:J39)</f>
        <v>135229</v>
      </c>
      <c r="K40" s="10"/>
      <c r="L40" s="53">
        <f>SUM(L37:L39)</f>
        <v>677053</v>
      </c>
      <c r="M40" s="8"/>
    </row>
    <row r="41" spans="1:13" x14ac:dyDescent="0.25">
      <c r="B41" s="1"/>
      <c r="C41" s="1"/>
      <c r="D41" s="1"/>
    </row>
  </sheetData>
  <mergeCells count="7">
    <mergeCell ref="J1:K1"/>
    <mergeCell ref="L1:L2"/>
    <mergeCell ref="A1:A2"/>
    <mergeCell ref="B1:C1"/>
    <mergeCell ref="D1:E1"/>
    <mergeCell ref="F1:G1"/>
    <mergeCell ref="H1:I1"/>
  </mergeCells>
  <phoneticPr fontId="1" type="noConversion"/>
  <printOptions gridLines="1"/>
  <pageMargins left="1" right="1" top="1" bottom="1" header="0.5" footer="0.5"/>
  <pageSetup orientation="landscape" r:id="rId1"/>
  <headerFooter alignWithMargins="0">
    <oddHeader>&amp;C&amp;"Times New Roman,Regular"&amp;11South Carolina Department of Education
Building South Carolina's Capacity Budget Narrative</oddHeader>
  </headerFooter>
  <rowBreaks count="1" manualBreakCount="1">
    <brk id="3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topLeftCell="A22" workbookViewId="0">
      <selection activeCell="B35" sqref="B35"/>
    </sheetView>
  </sheetViews>
  <sheetFormatPr defaultRowHeight="15" x14ac:dyDescent="0.25"/>
  <cols>
    <col min="1" max="1" width="51.42578125" style="2" customWidth="1"/>
    <col min="2" max="2" width="12" style="2" customWidth="1"/>
    <col min="3" max="3" width="12" style="3" customWidth="1"/>
    <col min="4" max="4" width="11.7109375" style="15" customWidth="1"/>
    <col min="5" max="5" width="12" style="15" customWidth="1"/>
    <col min="6" max="6" width="12.42578125" style="15" customWidth="1"/>
    <col min="7" max="7" width="11.28515625" style="8" bestFit="1" customWidth="1"/>
    <col min="8" max="16384" width="9.140625" style="2"/>
  </cols>
  <sheetData>
    <row r="1" spans="1:8" x14ac:dyDescent="0.25">
      <c r="A1" s="101" t="s">
        <v>0</v>
      </c>
      <c r="B1" s="59" t="s">
        <v>16</v>
      </c>
      <c r="C1" s="60" t="s">
        <v>19</v>
      </c>
      <c r="D1" s="73" t="s">
        <v>20</v>
      </c>
      <c r="E1" s="73" t="s">
        <v>21</v>
      </c>
      <c r="F1" s="73" t="s">
        <v>22</v>
      </c>
      <c r="G1" s="104" t="s">
        <v>28</v>
      </c>
      <c r="H1" s="8"/>
    </row>
    <row r="2" spans="1:8" ht="15.75" thickBot="1" x14ac:dyDescent="0.3">
      <c r="A2" s="102"/>
      <c r="B2" s="50" t="s">
        <v>6</v>
      </c>
      <c r="C2" s="52" t="s">
        <v>6</v>
      </c>
      <c r="D2" s="72" t="s">
        <v>6</v>
      </c>
      <c r="E2" s="72" t="s">
        <v>6</v>
      </c>
      <c r="F2" s="72" t="s">
        <v>6</v>
      </c>
      <c r="G2" s="105"/>
      <c r="H2" s="8"/>
    </row>
    <row r="3" spans="1:8" x14ac:dyDescent="0.25">
      <c r="A3" s="40" t="s">
        <v>8</v>
      </c>
      <c r="B3" s="42"/>
      <c r="C3" s="44"/>
      <c r="D3" s="48"/>
      <c r="E3" s="48"/>
      <c r="F3" s="48"/>
      <c r="G3" s="71"/>
      <c r="H3" s="8"/>
    </row>
    <row r="4" spans="1:8" ht="45" x14ac:dyDescent="0.25">
      <c r="A4" s="22" t="s">
        <v>43</v>
      </c>
      <c r="B4" s="11">
        <v>11376.6</v>
      </c>
      <c r="C4" s="4">
        <v>11376.6</v>
      </c>
      <c r="D4" s="4">
        <v>11376.6</v>
      </c>
      <c r="E4" s="4">
        <v>11376.6</v>
      </c>
      <c r="F4" s="4">
        <v>11376.6</v>
      </c>
      <c r="G4" s="64">
        <f>SUM(B4:F4)</f>
        <v>56883</v>
      </c>
      <c r="H4" s="8"/>
    </row>
    <row r="5" spans="1:8" ht="30" x14ac:dyDescent="0.25">
      <c r="A5" s="22" t="s">
        <v>44</v>
      </c>
      <c r="B5" s="11">
        <v>4800</v>
      </c>
      <c r="C5" s="11">
        <v>4800</v>
      </c>
      <c r="D5" s="11">
        <v>4800</v>
      </c>
      <c r="E5" s="11">
        <v>4800</v>
      </c>
      <c r="F5" s="11">
        <v>4800</v>
      </c>
      <c r="G5" s="64">
        <f>SUM(B5:F5)</f>
        <v>24000</v>
      </c>
      <c r="H5" s="8"/>
    </row>
    <row r="6" spans="1:8" ht="30" x14ac:dyDescent="0.25">
      <c r="A6" s="22" t="s">
        <v>45</v>
      </c>
      <c r="B6" s="11">
        <v>1200</v>
      </c>
      <c r="C6" s="11">
        <v>1200</v>
      </c>
      <c r="D6" s="11">
        <v>1200</v>
      </c>
      <c r="E6" s="11">
        <v>1200</v>
      </c>
      <c r="F6" s="11">
        <v>1200</v>
      </c>
      <c r="G6" s="64">
        <f>SUM(B6:F6)</f>
        <v>6000</v>
      </c>
      <c r="H6" s="8"/>
    </row>
    <row r="7" spans="1:8" ht="30" x14ac:dyDescent="0.25">
      <c r="A7" s="22" t="s">
        <v>46</v>
      </c>
      <c r="B7" s="11">
        <v>1300</v>
      </c>
      <c r="C7" s="11">
        <v>1300</v>
      </c>
      <c r="D7" s="11">
        <v>1300</v>
      </c>
      <c r="E7" s="11">
        <v>1300</v>
      </c>
      <c r="F7" s="11">
        <v>1300</v>
      </c>
      <c r="G7" s="64">
        <f>SUM(B7:F7)</f>
        <v>6500</v>
      </c>
      <c r="H7" s="8"/>
    </row>
    <row r="8" spans="1:8" ht="30" x14ac:dyDescent="0.25">
      <c r="A8" s="22" t="s">
        <v>47</v>
      </c>
      <c r="B8" s="11">
        <v>4922</v>
      </c>
      <c r="C8" s="11">
        <v>4922</v>
      </c>
      <c r="D8" s="11">
        <v>4922</v>
      </c>
      <c r="E8" s="11">
        <v>4922</v>
      </c>
      <c r="F8" s="11">
        <v>4922</v>
      </c>
      <c r="G8" s="64">
        <f>SUM(B8:F8)</f>
        <v>24610</v>
      </c>
      <c r="H8" s="8"/>
    </row>
    <row r="9" spans="1:8" x14ac:dyDescent="0.25">
      <c r="A9" s="23" t="s">
        <v>2</v>
      </c>
      <c r="B9" s="37">
        <f t="shared" ref="B9:G9" si="0">SUM(B4:B8)</f>
        <v>23598.6</v>
      </c>
      <c r="C9" s="96">
        <f t="shared" si="0"/>
        <v>23598.6</v>
      </c>
      <c r="D9" s="66">
        <f t="shared" si="0"/>
        <v>23598.6</v>
      </c>
      <c r="E9" s="66">
        <f t="shared" si="0"/>
        <v>23598.6</v>
      </c>
      <c r="F9" s="53">
        <f t="shared" si="0"/>
        <v>23598.6</v>
      </c>
      <c r="G9" s="62">
        <f t="shared" si="0"/>
        <v>117993</v>
      </c>
      <c r="H9" s="8"/>
    </row>
    <row r="10" spans="1:8" x14ac:dyDescent="0.25">
      <c r="A10" s="24" t="s">
        <v>9</v>
      </c>
      <c r="B10" s="70"/>
      <c r="C10" s="68"/>
      <c r="D10" s="69"/>
      <c r="E10" s="69"/>
      <c r="G10" s="61"/>
      <c r="H10" s="8"/>
    </row>
    <row r="11" spans="1:8" ht="30" x14ac:dyDescent="0.25">
      <c r="A11" s="22" t="s">
        <v>27</v>
      </c>
      <c r="B11" s="11">
        <v>3526</v>
      </c>
      <c r="C11" s="11">
        <v>3526</v>
      </c>
      <c r="D11" s="11">
        <v>3526</v>
      </c>
      <c r="E11" s="11">
        <v>3526</v>
      </c>
      <c r="F11" s="11">
        <v>3526</v>
      </c>
      <c r="G11" s="64">
        <f>SUM(B11:F11)</f>
        <v>17630</v>
      </c>
      <c r="H11" s="8"/>
    </row>
    <row r="12" spans="1:8" x14ac:dyDescent="0.25">
      <c r="A12" s="22" t="s">
        <v>26</v>
      </c>
      <c r="B12" s="11">
        <v>1488</v>
      </c>
      <c r="C12" s="11">
        <v>1488</v>
      </c>
      <c r="D12" s="11">
        <v>1488</v>
      </c>
      <c r="E12" s="11">
        <v>1488</v>
      </c>
      <c r="F12" s="11">
        <v>1488</v>
      </c>
      <c r="G12" s="64">
        <f>SUM(B12:F12)</f>
        <v>7440</v>
      </c>
      <c r="H12" s="8"/>
    </row>
    <row r="13" spans="1:8" x14ac:dyDescent="0.25">
      <c r="A13" s="22" t="s">
        <v>31</v>
      </c>
      <c r="B13" s="11">
        <v>372</v>
      </c>
      <c r="C13" s="11">
        <v>372</v>
      </c>
      <c r="D13" s="11">
        <v>372</v>
      </c>
      <c r="E13" s="11">
        <v>372</v>
      </c>
      <c r="F13" s="11">
        <v>372</v>
      </c>
      <c r="G13" s="64">
        <f>SUM(B13:F13)</f>
        <v>1860</v>
      </c>
      <c r="H13" s="8"/>
    </row>
    <row r="14" spans="1:8" x14ac:dyDescent="0.25">
      <c r="A14" s="22" t="s">
        <v>25</v>
      </c>
      <c r="B14" s="11">
        <v>403</v>
      </c>
      <c r="C14" s="11">
        <v>403</v>
      </c>
      <c r="D14" s="11">
        <v>403</v>
      </c>
      <c r="E14" s="11">
        <v>403</v>
      </c>
      <c r="F14" s="11">
        <v>403</v>
      </c>
      <c r="G14" s="64">
        <f>SUM(B14:F14)</f>
        <v>2015</v>
      </c>
      <c r="H14" s="8"/>
    </row>
    <row r="15" spans="1:8" x14ac:dyDescent="0.25">
      <c r="A15" s="22" t="s">
        <v>24</v>
      </c>
      <c r="B15" s="11">
        <v>1525</v>
      </c>
      <c r="C15" s="11">
        <v>1525</v>
      </c>
      <c r="D15" s="11">
        <v>1525</v>
      </c>
      <c r="E15" s="11">
        <v>1525</v>
      </c>
      <c r="F15" s="11">
        <v>1525</v>
      </c>
      <c r="G15" s="64">
        <f>SUM(B15:F15)</f>
        <v>7625</v>
      </c>
      <c r="H15" s="8"/>
    </row>
    <row r="16" spans="1:8" x14ac:dyDescent="0.25">
      <c r="A16" s="23" t="s">
        <v>7</v>
      </c>
      <c r="B16" s="37">
        <f t="shared" ref="B16:G16" si="1">SUM(B11:B15)</f>
        <v>7314</v>
      </c>
      <c r="C16" s="96">
        <f t="shared" si="1"/>
        <v>7314</v>
      </c>
      <c r="D16" s="66">
        <f t="shared" si="1"/>
        <v>7314</v>
      </c>
      <c r="E16" s="66">
        <f t="shared" si="1"/>
        <v>7314</v>
      </c>
      <c r="F16" s="53">
        <f t="shared" si="1"/>
        <v>7314</v>
      </c>
      <c r="G16" s="62">
        <f t="shared" si="1"/>
        <v>36570</v>
      </c>
      <c r="H16" s="8"/>
    </row>
    <row r="17" spans="1:8" x14ac:dyDescent="0.25">
      <c r="A17" s="24" t="s">
        <v>10</v>
      </c>
      <c r="B17" s="55"/>
      <c r="G17" s="61"/>
      <c r="H17" s="8"/>
    </row>
    <row r="18" spans="1:8" ht="60" x14ac:dyDescent="0.25">
      <c r="A18" s="22" t="s">
        <v>29</v>
      </c>
      <c r="B18" s="11">
        <v>635</v>
      </c>
      <c r="C18" s="4">
        <v>635</v>
      </c>
      <c r="D18" s="65">
        <v>635</v>
      </c>
      <c r="E18" s="65">
        <v>635</v>
      </c>
      <c r="F18" s="65">
        <v>635</v>
      </c>
      <c r="G18" s="64">
        <f>SUM(B18:F18)</f>
        <v>3175</v>
      </c>
      <c r="H18" s="8"/>
    </row>
    <row r="19" spans="1:8" ht="60" x14ac:dyDescent="0.25">
      <c r="A19" s="25" t="s">
        <v>32</v>
      </c>
      <c r="B19" s="11">
        <v>3600</v>
      </c>
      <c r="C19" s="4">
        <v>3600</v>
      </c>
      <c r="D19" s="65">
        <v>3600</v>
      </c>
      <c r="E19" s="65">
        <v>3600</v>
      </c>
      <c r="F19" s="65">
        <v>3600</v>
      </c>
      <c r="G19" s="64">
        <f>SUM(B19:F19)</f>
        <v>18000</v>
      </c>
      <c r="H19" s="8"/>
    </row>
    <row r="20" spans="1:8" ht="67.5" customHeight="1" x14ac:dyDescent="0.25">
      <c r="A20" s="22" t="s">
        <v>33</v>
      </c>
      <c r="B20" s="11">
        <v>1286</v>
      </c>
      <c r="C20" s="4">
        <v>1286</v>
      </c>
      <c r="D20" s="65">
        <v>1283</v>
      </c>
      <c r="E20" s="65">
        <v>1283</v>
      </c>
      <c r="F20" s="65">
        <v>1283</v>
      </c>
      <c r="G20" s="64">
        <f>SUM(B20:F20)</f>
        <v>6421</v>
      </c>
      <c r="H20" s="8"/>
    </row>
    <row r="21" spans="1:8" ht="30" customHeight="1" x14ac:dyDescent="0.25">
      <c r="A21" s="27" t="s">
        <v>34</v>
      </c>
      <c r="B21" s="4">
        <v>1080</v>
      </c>
      <c r="C21" s="58">
        <v>1080</v>
      </c>
      <c r="D21" s="65">
        <v>1080</v>
      </c>
      <c r="E21" s="65">
        <v>1080</v>
      </c>
      <c r="F21" s="65">
        <v>1080</v>
      </c>
      <c r="G21" s="64">
        <f>SUM(B21:F21)</f>
        <v>5400</v>
      </c>
      <c r="H21" s="8"/>
    </row>
    <row r="22" spans="1:8" x14ac:dyDescent="0.25">
      <c r="A22" s="26" t="s">
        <v>3</v>
      </c>
      <c r="B22" s="14">
        <f>SUM(B18:B21)</f>
        <v>6601</v>
      </c>
      <c r="C22" s="63">
        <f>SUM(C18:C21)</f>
        <v>6601</v>
      </c>
      <c r="D22" s="53">
        <f>SUM(D18:D21)</f>
        <v>6598</v>
      </c>
      <c r="E22" s="53">
        <f>SUM(E18:E21)</f>
        <v>6598</v>
      </c>
      <c r="F22" s="53">
        <f>SUM(F18:F21)</f>
        <v>6598</v>
      </c>
      <c r="G22" s="62">
        <f>SUM(B22:F22)</f>
        <v>32996</v>
      </c>
      <c r="H22" s="8"/>
    </row>
    <row r="23" spans="1:8" x14ac:dyDescent="0.25">
      <c r="A23" s="21" t="s">
        <v>11</v>
      </c>
      <c r="B23" s="35"/>
      <c r="G23" s="61"/>
      <c r="H23" s="8"/>
    </row>
    <row r="24" spans="1:8" ht="30" x14ac:dyDescent="0.25">
      <c r="A24" s="56" t="s">
        <v>48</v>
      </c>
      <c r="B24" s="11">
        <v>1131</v>
      </c>
      <c r="C24" s="4">
        <v>0</v>
      </c>
      <c r="D24" s="65">
        <v>0</v>
      </c>
      <c r="E24" s="65">
        <v>0</v>
      </c>
      <c r="F24" s="65">
        <v>0</v>
      </c>
      <c r="G24" s="64">
        <f>SUM(B24:F24)</f>
        <v>1131</v>
      </c>
      <c r="H24" s="8"/>
    </row>
    <row r="25" spans="1:8" x14ac:dyDescent="0.25">
      <c r="A25" s="56" t="s">
        <v>35</v>
      </c>
      <c r="B25" s="11">
        <v>120</v>
      </c>
      <c r="C25" s="4">
        <v>120</v>
      </c>
      <c r="D25" s="65">
        <v>120</v>
      </c>
      <c r="E25" s="65">
        <v>120</v>
      </c>
      <c r="F25" s="65">
        <v>120</v>
      </c>
      <c r="G25" s="64">
        <f>SUM(B25:F25)</f>
        <v>600</v>
      </c>
      <c r="H25" s="8"/>
    </row>
    <row r="26" spans="1:8" ht="30" customHeight="1" x14ac:dyDescent="0.25">
      <c r="A26" s="27" t="s">
        <v>30</v>
      </c>
      <c r="B26" s="11">
        <v>636</v>
      </c>
      <c r="C26" s="4">
        <v>0</v>
      </c>
      <c r="D26" s="65">
        <v>0</v>
      </c>
      <c r="E26" s="65">
        <v>0</v>
      </c>
      <c r="F26" s="65">
        <v>0</v>
      </c>
      <c r="G26" s="64">
        <f>SUM(B26:F26)</f>
        <v>636</v>
      </c>
      <c r="H26" s="8"/>
    </row>
    <row r="27" spans="1:8" x14ac:dyDescent="0.25">
      <c r="A27" s="23" t="s">
        <v>23</v>
      </c>
      <c r="B27" s="36">
        <f>SUM(B24+B25+B26)</f>
        <v>1887</v>
      </c>
      <c r="C27" s="67">
        <f>SUM(C24+C25+C26)</f>
        <v>120</v>
      </c>
      <c r="D27" s="66">
        <f>SUM(D24+D25+D26)</f>
        <v>120</v>
      </c>
      <c r="E27" s="66">
        <f>SUM(E24+E25+E26)</f>
        <v>120</v>
      </c>
      <c r="F27" s="66">
        <v>120</v>
      </c>
      <c r="G27" s="62">
        <f>SUM(B27:F27)</f>
        <v>2367</v>
      </c>
      <c r="H27" s="8"/>
    </row>
    <row r="28" spans="1:8" x14ac:dyDescent="0.25">
      <c r="A28" s="24" t="s">
        <v>12</v>
      </c>
      <c r="B28" s="39"/>
      <c r="G28" s="61"/>
      <c r="H28" s="8"/>
    </row>
    <row r="29" spans="1:8" ht="30" x14ac:dyDescent="0.25">
      <c r="A29" s="27" t="s">
        <v>36</v>
      </c>
      <c r="B29" s="58">
        <v>500</v>
      </c>
      <c r="C29" s="58">
        <v>500</v>
      </c>
      <c r="D29" s="65">
        <v>500</v>
      </c>
      <c r="E29" s="65">
        <v>500</v>
      </c>
      <c r="F29" s="65">
        <v>500</v>
      </c>
      <c r="G29" s="64">
        <f>SUM(B29:F29)</f>
        <v>2500</v>
      </c>
      <c r="H29" s="8"/>
    </row>
    <row r="30" spans="1:8" ht="45" x14ac:dyDescent="0.25">
      <c r="A30" s="27" t="s">
        <v>49</v>
      </c>
      <c r="B30" s="58">
        <v>3000</v>
      </c>
      <c r="C30" s="58">
        <v>3000</v>
      </c>
      <c r="D30" s="65">
        <v>3000</v>
      </c>
      <c r="E30" s="65">
        <v>3000</v>
      </c>
      <c r="F30" s="65">
        <v>3000</v>
      </c>
      <c r="G30" s="64">
        <f>SUM(B30:F30)</f>
        <v>15000</v>
      </c>
      <c r="H30" s="8"/>
    </row>
    <row r="31" spans="1:8" x14ac:dyDescent="0.25">
      <c r="A31" s="23" t="s">
        <v>4</v>
      </c>
      <c r="B31" s="36">
        <f>SUM(B29:B30)</f>
        <v>3500</v>
      </c>
      <c r="C31" s="67">
        <f>SUM(C29:C30)</f>
        <v>3500</v>
      </c>
      <c r="D31" s="66">
        <f>SUM(D29:D30)</f>
        <v>3500</v>
      </c>
      <c r="E31" s="66">
        <f>SUM(E29:E30)</f>
        <v>3500</v>
      </c>
      <c r="F31" s="66">
        <f>SUM(F29:F30)</f>
        <v>3500</v>
      </c>
      <c r="G31" s="62">
        <f>SUM(B31:F31)</f>
        <v>17500</v>
      </c>
      <c r="H31" s="8"/>
    </row>
    <row r="32" spans="1:8" x14ac:dyDescent="0.25">
      <c r="A32" s="28" t="s">
        <v>17</v>
      </c>
      <c r="B32" s="20"/>
      <c r="G32" s="61"/>
      <c r="H32" s="8"/>
    </row>
    <row r="33" spans="1:8" x14ac:dyDescent="0.25">
      <c r="A33" s="29"/>
      <c r="B33" s="11">
        <v>0</v>
      </c>
      <c r="C33" s="4">
        <v>0</v>
      </c>
      <c r="D33" s="65">
        <v>0</v>
      </c>
      <c r="E33" s="65">
        <v>0</v>
      </c>
      <c r="F33" s="65">
        <v>0</v>
      </c>
      <c r="G33" s="64"/>
      <c r="H33" s="8"/>
    </row>
    <row r="34" spans="1:8" x14ac:dyDescent="0.25">
      <c r="A34" s="26" t="s">
        <v>18</v>
      </c>
      <c r="B34" s="14">
        <f>SUM(B33:B33)</f>
        <v>0</v>
      </c>
      <c r="C34" s="63">
        <f>SUM(C33:C33)</f>
        <v>0</v>
      </c>
      <c r="D34" s="53">
        <f>SUM(D33:D33)</f>
        <v>0</v>
      </c>
      <c r="E34" s="53">
        <f>SUM(E33:E33)</f>
        <v>0</v>
      </c>
      <c r="F34" s="53">
        <f>SUM(F33:F33)</f>
        <v>0</v>
      </c>
      <c r="G34" s="62">
        <f>SUM(B34:F34)</f>
        <v>0</v>
      </c>
      <c r="H34" s="8"/>
    </row>
    <row r="35" spans="1:8" x14ac:dyDescent="0.25">
      <c r="A35" s="7" t="s">
        <v>15</v>
      </c>
      <c r="B35" s="20">
        <f>SUM(B34,B34,B31,B27,B22,B16,B9)</f>
        <v>42900.6</v>
      </c>
      <c r="C35" s="6">
        <f>SUM(C34,C31,C27,C22,C16,C9)</f>
        <v>41133.599999999999</v>
      </c>
      <c r="D35" s="53">
        <f>SUM(D34,D34,D31,D27,D22,D16,D9)</f>
        <v>41130.6</v>
      </c>
      <c r="E35" s="53">
        <f>SUM(E34,E31,E27,E22,E16,E9)</f>
        <v>41130.6</v>
      </c>
      <c r="F35" s="53">
        <f>SUM(F34,F31,F27,F22,F16,F9)</f>
        <v>41130.6</v>
      </c>
      <c r="G35" s="62">
        <f>SUM(G34,G31,G27,G22,G16,G9)</f>
        <v>207426</v>
      </c>
    </row>
    <row r="36" spans="1:8" x14ac:dyDescent="0.25">
      <c r="B36" s="1"/>
    </row>
  </sheetData>
  <mergeCells count="2">
    <mergeCell ref="A1:A2"/>
    <mergeCell ref="G1:G2"/>
  </mergeCells>
  <phoneticPr fontId="1" type="noConversion"/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Budget Justification</vt:lpstr>
      <vt:lpstr>Budget in-kind (2)</vt:lpstr>
      <vt:lpstr>'Budget Justification'!Print_Titles</vt:lpstr>
    </vt:vector>
  </TitlesOfParts>
  <Company>sde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Excel Budget Justification Template</dc:title>
  <dc:creator>South Carolina Department of Education</dc:creator>
  <cp:lastModifiedBy>South Carolina Department of Education</cp:lastModifiedBy>
  <cp:lastPrinted>2010-07-09T14:22:16Z</cp:lastPrinted>
  <dcterms:created xsi:type="dcterms:W3CDTF">2010-06-02T18:48:35Z</dcterms:created>
  <dcterms:modified xsi:type="dcterms:W3CDTF">2019-05-06T17:55:51Z</dcterms:modified>
</cp:coreProperties>
</file>